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54" windowWidth="14577" windowHeight="112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<sst xmlns="http://schemas.openxmlformats.org/spreadsheetml/2006/main" count="58" uniqueCount="53">
  <si>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>Heatloss Calculations</t>
  </si>
  <si>
    <t>Hall and Landing</t>
  </si>
  <si>
    <t>Lounge</t>
  </si>
  <si>
    <t>Dining Room</t>
  </si>
  <si>
    <t>Bedroom</t>
  </si>
  <si>
    <t>Bathroom</t>
  </si>
  <si>
    <t>Kitchen</t>
  </si>
  <si>
    <t>Room temp</t>
  </si>
  <si>
    <t>Air Changes</t>
  </si>
  <si>
    <t>Materials</t>
  </si>
  <si>
    <t>Typical room parameters</t>
  </si>
  <si>
    <t>Wall - outer 9" solid brick</t>
  </si>
  <si>
    <t>u-Value</t>
  </si>
  <si>
    <t>Wall - internal plaster over 4" block</t>
  </si>
  <si>
    <t>Wall - internal PB over stud</t>
  </si>
  <si>
    <t>Floor (ground) - solid concrete</t>
  </si>
  <si>
    <t>Floor - PB + joist + FB flow up</t>
  </si>
  <si>
    <t>Floor - PB + joist + FB flow down</t>
  </si>
  <si>
    <t>Roof pitched with felt + 100 insulation</t>
  </si>
  <si>
    <t>Window - wood DG</t>
  </si>
  <si>
    <t>Window - wood - low E</t>
  </si>
  <si>
    <t>Room type</t>
  </si>
  <si>
    <t>Cold</t>
  </si>
  <si>
    <t>Average</t>
  </si>
  <si>
    <t>Room</t>
  </si>
  <si>
    <t>Area</t>
  </si>
  <si>
    <t>Tdelta</t>
  </si>
  <si>
    <t>Surface</t>
  </si>
  <si>
    <t>u-value</t>
  </si>
  <si>
    <t>Front Wall</t>
  </si>
  <si>
    <t>Window</t>
  </si>
  <si>
    <t>Rear Wall</t>
  </si>
  <si>
    <t>Floor</t>
  </si>
  <si>
    <t>Total</t>
  </si>
  <si>
    <t>Ceiling</t>
  </si>
  <si>
    <t>Front wall</t>
  </si>
  <si>
    <t>Door single glaze</t>
  </si>
  <si>
    <t>Door</t>
  </si>
  <si>
    <t>Ref Temp</t>
  </si>
  <si>
    <t>Wall Insulated</t>
  </si>
  <si>
    <t>Vol</t>
  </si>
  <si>
    <t>Left Room</t>
  </si>
  <si>
    <t>Right Room</t>
  </si>
  <si>
    <t>Width</t>
  </si>
  <si>
    <t>Height</t>
  </si>
  <si>
    <t>Left wall</t>
  </si>
  <si>
    <t>Partition wall</t>
  </si>
  <si>
    <t>Partion walll</t>
  </si>
  <si>
    <t>Back wall</t>
  </si>
  <si>
    <t>Right wall</t>
  </si>
  <si>
    <t>Total loss</t>
  </si>
  <si>
    <t>Loss</t>
  </si>
  <si>
    <t>Air Cng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</si>
</sst>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4">
      <selection activeCell="A21" sqref="A21"/>
    </sheetView>
  </sheetViews>
  <sheetFormatPr defaultColWidth="9.140625" defaultRowHeight="12.75"/>
  <cols>
    <col min="1" max="1" width="31.7109375" style="0" customWidth="1"/>
    <col min="2" max="2" width="16.28125" style="0" customWidth="1"/>
    <col min="3" max="3" width="16.57421875" style="0" customWidth="1"/>
  </cols>
  <sheetData>
    <row r="1" ht="18">
      <c r="A1" s="5" t="s">
        <v>0</v>
      </c>
    </row>
    <row r="3" ht="13.5">
      <c r="A3" s="4" t="s">
        <v>10</v>
      </c>
    </row>
    <row r="5" spans="1:3" ht="13.5">
      <c r="A5" s="4" t="s">
        <v>21</v>
      </c>
      <c r="B5" s="6" t="s">
        <v>7</v>
      </c>
      <c r="C5" s="6" t="s">
        <v>8</v>
      </c>
    </row>
    <row r="6" spans="1:3" ht="12.75">
      <c r="A6" t="s">
        <v>2</v>
      </c>
      <c r="B6" s="1">
        <v>21</v>
      </c>
      <c r="C6" s="1">
        <v>1</v>
      </c>
    </row>
    <row r="7" spans="1:3" ht="12.75">
      <c r="A7" t="s">
        <v>3</v>
      </c>
      <c r="B7" s="1">
        <v>21</v>
      </c>
      <c r="C7" s="1">
        <v>2</v>
      </c>
    </row>
    <row r="8" spans="1:3" ht="12.75">
      <c r="A8" t="s">
        <v>4</v>
      </c>
      <c r="B8" s="1">
        <v>18</v>
      </c>
      <c r="C8" s="1">
        <v>0.5</v>
      </c>
    </row>
    <row r="9" spans="1:3" ht="12.75">
      <c r="A9" s="3" t="s">
        <v>1</v>
      </c>
      <c r="B9" s="1">
        <v>16</v>
      </c>
      <c r="C9" s="1">
        <v>1.5</v>
      </c>
    </row>
    <row r="10" spans="1:3" ht="12.75">
      <c r="A10" t="s">
        <v>5</v>
      </c>
      <c r="B10" s="1">
        <v>22</v>
      </c>
      <c r="C10" s="1">
        <v>2</v>
      </c>
    </row>
    <row r="11" spans="1:3" ht="12.75">
      <c r="A11" t="s">
        <v>6</v>
      </c>
      <c r="B11" s="1">
        <v>18</v>
      </c>
      <c r="C11" s="1">
        <v>2</v>
      </c>
    </row>
    <row r="12" ht="12.75">
      <c r="A12" s="2"/>
    </row>
    <row r="13" spans="1:2" ht="13.5">
      <c r="A13" s="4" t="s">
        <v>9</v>
      </c>
      <c r="B13" s="4" t="s">
        <v>12</v>
      </c>
    </row>
    <row r="14" ht="12.75">
      <c r="A14" s="2"/>
    </row>
    <row r="15" spans="1:2" ht="12.75">
      <c r="A15" t="s">
        <v>11</v>
      </c>
      <c r="B15">
        <v>2.2</v>
      </c>
    </row>
    <row r="16" spans="1:2" ht="12.75">
      <c r="A16" s="3" t="s">
        <v>13</v>
      </c>
      <c r="B16">
        <v>1.2</v>
      </c>
    </row>
    <row r="17" spans="1:2" ht="12.75">
      <c r="A17" t="s">
        <v>14</v>
      </c>
      <c r="B17">
        <v>1.8</v>
      </c>
    </row>
    <row r="18" spans="1:2" ht="12.75">
      <c r="A18" t="s">
        <v>15</v>
      </c>
      <c r="B18">
        <v>0.8</v>
      </c>
    </row>
    <row r="19" spans="1:2" ht="12.75">
      <c r="A19" t="s">
        <v>16</v>
      </c>
      <c r="B19">
        <v>1.9</v>
      </c>
    </row>
    <row r="20" spans="1:2" ht="12.75">
      <c r="A20" t="s">
        <v>17</v>
      </c>
      <c r="B20">
        <v>1.5</v>
      </c>
    </row>
    <row r="21" spans="1:2" ht="12.75">
      <c r="A21" t="s">
        <v>18</v>
      </c>
      <c r="B21">
        <v>0.3</v>
      </c>
    </row>
    <row r="22" spans="1:2" ht="12.75">
      <c r="A22" t="s">
        <v>19</v>
      </c>
      <c r="B22">
        <v>2.9</v>
      </c>
    </row>
    <row r="23" spans="1:2" ht="12.75">
      <c r="A23" t="s">
        <v>20</v>
      </c>
      <c r="B23">
        <v>1.7</v>
      </c>
    </row>
    <row r="24" spans="1:2" ht="12.75">
      <c r="A24" t="s">
        <v>36</v>
      </c>
      <c r="B24">
        <v>3</v>
      </c>
    </row>
    <row r="25" spans="1:2" ht="12.75">
      <c r="A25" s="9" t="s">
        <v>39</v>
      </c>
      <c r="B25">
        <v>0.6</v>
      </c>
    </row>
    <row r="27" spans="1:2" ht="12.75">
      <c r="A27" t="s">
        <v>22</v>
      </c>
      <c r="B27">
        <v>-3</v>
      </c>
    </row>
    <row r="28" spans="1:2" ht="12.75">
      <c r="A28" t="s">
        <v>23</v>
      </c>
      <c r="B28">
        <v>10</v>
      </c>
    </row>
    <row r="29" spans="1:2" ht="12.75">
      <c r="A29" t="s">
        <v>38</v>
      </c>
      <c r="B29">
        <v>-3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11.57421875" style="4" customWidth="1"/>
    <col min="2" max="2" width="12.57421875" style="0" customWidth="1"/>
    <col min="3" max="3" width="8.28125" style="0" customWidth="1"/>
    <col min="4" max="4" width="8.140625" style="0" customWidth="1"/>
    <col min="5" max="5" width="7.28125" style="0" customWidth="1"/>
    <col min="6" max="6" width="6.28125" style="0" customWidth="1"/>
    <col min="7" max="7" width="7.7109375" style="0" customWidth="1"/>
    <col min="8" max="8" width="6.7109375" style="0" customWidth="1"/>
    <col min="9" max="9" width="7.7109375" style="0" customWidth="1"/>
    <col min="10" max="10" width="5.421875" style="0" customWidth="1"/>
    <col min="11" max="11" width="6.00390625" style="0" customWidth="1"/>
  </cols>
  <sheetData>
    <row r="1" spans="1:11" s="4" customFormat="1" ht="13.5">
      <c r="A1" s="4" t="s">
        <v>24</v>
      </c>
      <c r="B1" s="4" t="s">
        <v>27</v>
      </c>
      <c r="C1" s="10" t="s">
        <v>43</v>
      </c>
      <c r="D1" s="10" t="s">
        <v>44</v>
      </c>
      <c r="E1" s="10" t="s">
        <v>25</v>
      </c>
      <c r="F1" s="10" t="s">
        <v>26</v>
      </c>
      <c r="G1" s="10" t="s">
        <v>28</v>
      </c>
      <c r="H1" s="10" t="s">
        <v>51</v>
      </c>
      <c r="I1" s="10" t="s">
        <v>52</v>
      </c>
      <c r="J1" s="10" t="s">
        <v>40</v>
      </c>
      <c r="K1" s="10" t="s">
        <v>33</v>
      </c>
    </row>
    <row r="3" spans="1:10" ht="13.5">
      <c r="A3" s="4" t="s">
        <v>41</v>
      </c>
      <c r="B3" t="s">
        <v>29</v>
      </c>
      <c r="C3">
        <v>3800</v>
      </c>
      <c r="D3">
        <v>2200</v>
      </c>
      <c r="E3" s="7">
        <f>(C3*D3/1000000)-E4</f>
        <v>2.371599999999999</v>
      </c>
      <c r="F3">
        <v>11</v>
      </c>
      <c r="G3">
        <f>Sheet1!B15</f>
        <v>2.2</v>
      </c>
      <c r="H3" s="8">
        <f aca="true" t="shared" si="0" ref="H3:H9">E3*F3*G3</f>
        <v>57.392719999999976</v>
      </c>
      <c r="I3" s="7">
        <f>Sheet1!C6</f>
        <v>1</v>
      </c>
      <c r="J3" s="8">
        <f>E9*D7/1000</f>
        <v>25.08</v>
      </c>
    </row>
    <row r="4" spans="2:10" ht="13.5">
      <c r="B4" t="s">
        <v>30</v>
      </c>
      <c r="C4">
        <v>2722</v>
      </c>
      <c r="D4">
        <v>2200</v>
      </c>
      <c r="E4" s="7">
        <f>C4*D4/1000000</f>
        <v>5.9884</v>
      </c>
      <c r="F4">
        <v>11</v>
      </c>
      <c r="G4">
        <v>1.7</v>
      </c>
      <c r="H4" s="8">
        <f t="shared" si="0"/>
        <v>111.98308</v>
      </c>
      <c r="I4" s="7"/>
      <c r="J4" s="8"/>
    </row>
    <row r="5" spans="2:10" ht="13.5">
      <c r="B5" t="s">
        <v>45</v>
      </c>
      <c r="C5">
        <v>3000</v>
      </c>
      <c r="D5">
        <v>2200</v>
      </c>
      <c r="E5" s="7">
        <f>C5*D5/1000000</f>
        <v>6.6</v>
      </c>
      <c r="F5">
        <v>11</v>
      </c>
      <c r="G5">
        <f>Sheet1!B15</f>
        <v>2.2</v>
      </c>
      <c r="H5" s="8">
        <f t="shared" si="0"/>
        <v>159.72</v>
      </c>
      <c r="I5" s="7"/>
      <c r="J5" s="8"/>
    </row>
    <row r="6" spans="2:10" ht="13.5">
      <c r="B6" t="s">
        <v>46</v>
      </c>
      <c r="C6">
        <v>3000</v>
      </c>
      <c r="D6">
        <v>2200</v>
      </c>
      <c r="E6" s="7">
        <f>C6*D6/1000000</f>
        <v>6.6</v>
      </c>
      <c r="F6">
        <v>4</v>
      </c>
      <c r="G6">
        <v>1.8</v>
      </c>
      <c r="H6" s="8">
        <f t="shared" si="0"/>
        <v>47.519999999999996</v>
      </c>
      <c r="I6" s="7"/>
      <c r="J6" s="8"/>
    </row>
    <row r="7" spans="2:10" ht="13.5">
      <c r="B7" t="s">
        <v>31</v>
      </c>
      <c r="C7">
        <v>3800</v>
      </c>
      <c r="D7">
        <v>2200</v>
      </c>
      <c r="E7" s="7">
        <f>C7*D7/1000000</f>
        <v>8.36</v>
      </c>
      <c r="F7">
        <v>11</v>
      </c>
      <c r="G7">
        <f>Sheet1!B16</f>
        <v>1.2</v>
      </c>
      <c r="H7" s="8">
        <f t="shared" si="0"/>
        <v>110.35199999999999</v>
      </c>
      <c r="I7" s="7"/>
      <c r="J7" s="8"/>
    </row>
    <row r="8" spans="2:10" ht="13.5">
      <c r="B8" t="s">
        <v>32</v>
      </c>
      <c r="C8">
        <v>3800</v>
      </c>
      <c r="D8">
        <v>3000</v>
      </c>
      <c r="E8" s="7">
        <f>C8*D8/1000000</f>
        <v>11.4</v>
      </c>
      <c r="F8">
        <v>11</v>
      </c>
      <c r="G8">
        <v>0.8</v>
      </c>
      <c r="H8" s="8">
        <f t="shared" si="0"/>
        <v>100.32000000000001</v>
      </c>
      <c r="I8" s="7"/>
      <c r="J8" s="8"/>
    </row>
    <row r="9" spans="2:10" ht="13.5">
      <c r="B9" t="s">
        <v>34</v>
      </c>
      <c r="C9">
        <v>3800</v>
      </c>
      <c r="D9">
        <v>3000</v>
      </c>
      <c r="E9" s="7">
        <f>C9*D9/1000000</f>
        <v>11.4</v>
      </c>
      <c r="F9">
        <v>11</v>
      </c>
      <c r="G9">
        <v>0.3</v>
      </c>
      <c r="H9" s="8">
        <f t="shared" si="0"/>
        <v>37.62</v>
      </c>
      <c r="I9" s="7"/>
      <c r="J9" s="8"/>
    </row>
    <row r="10" spans="5:10" ht="13.5">
      <c r="E10" s="7"/>
      <c r="H10" s="8"/>
      <c r="I10" s="7"/>
      <c r="J10" s="8"/>
    </row>
    <row r="11" spans="5:11" ht="13.5">
      <c r="E11" s="7"/>
      <c r="G11" t="s">
        <v>33</v>
      </c>
      <c r="H11" s="8">
        <f>SUM(H3:H9)</f>
        <v>624.9078</v>
      </c>
      <c r="I11" s="8">
        <f>0.36*F3*I3*J3</f>
        <v>99.31679999999999</v>
      </c>
      <c r="J11" s="8"/>
      <c r="K11" s="8">
        <f>H11+I11</f>
        <v>724.2245999999999</v>
      </c>
    </row>
    <row r="12" spans="5:10" ht="13.5">
      <c r="E12" s="7"/>
      <c r="H12" s="8"/>
      <c r="I12" s="7"/>
      <c r="J12" s="8"/>
    </row>
    <row r="13" spans="1:10" ht="13.5">
      <c r="A13" s="4" t="s">
        <v>42</v>
      </c>
      <c r="B13" t="s">
        <v>35</v>
      </c>
      <c r="C13">
        <v>2806</v>
      </c>
      <c r="D13">
        <v>2200</v>
      </c>
      <c r="E13" s="7">
        <f>(C13*D13/1000000)-E14-E15</f>
        <v>3.014946</v>
      </c>
      <c r="F13">
        <v>8</v>
      </c>
      <c r="G13">
        <f>Sheet1!B15</f>
        <v>2.2</v>
      </c>
      <c r="H13" s="8">
        <f aca="true" t="shared" si="1" ref="H13:H20">E13*F13*G13</f>
        <v>53.06304960000001</v>
      </c>
      <c r="I13" s="7">
        <v>2</v>
      </c>
      <c r="J13" s="8">
        <f>E19*2.2</f>
        <v>18.5196</v>
      </c>
    </row>
    <row r="14" spans="2:10" ht="13.5">
      <c r="B14" t="s">
        <v>30</v>
      </c>
      <c r="C14">
        <v>1318</v>
      </c>
      <c r="D14">
        <v>1318</v>
      </c>
      <c r="E14" s="7">
        <f aca="true" t="shared" si="2" ref="E13:E20">C14*D14/1000000</f>
        <v>1.737124</v>
      </c>
      <c r="F14">
        <v>8</v>
      </c>
      <c r="G14">
        <v>1.7</v>
      </c>
      <c r="H14" s="8">
        <f t="shared" si="1"/>
        <v>23.624886399999998</v>
      </c>
      <c r="I14" s="7"/>
      <c r="J14" s="8"/>
    </row>
    <row r="15" spans="2:10" ht="13.5">
      <c r="B15" t="s">
        <v>37</v>
      </c>
      <c r="C15">
        <v>762</v>
      </c>
      <c r="D15">
        <v>1865</v>
      </c>
      <c r="E15" s="7">
        <f t="shared" si="2"/>
        <v>1.42113</v>
      </c>
      <c r="F15">
        <v>8</v>
      </c>
      <c r="G15">
        <v>1.7</v>
      </c>
      <c r="H15" s="8">
        <f t="shared" si="1"/>
        <v>19.327368</v>
      </c>
      <c r="I15" s="7"/>
      <c r="J15" s="8"/>
    </row>
    <row r="16" spans="2:10" ht="13.5">
      <c r="B16" t="s">
        <v>47</v>
      </c>
      <c r="C16">
        <v>3000</v>
      </c>
      <c r="D16">
        <v>2200</v>
      </c>
      <c r="E16" s="7">
        <f t="shared" si="2"/>
        <v>6.6</v>
      </c>
      <c r="F16">
        <v>-4</v>
      </c>
      <c r="G16">
        <v>1.8</v>
      </c>
      <c r="H16" s="8">
        <f t="shared" si="1"/>
        <v>-47.519999999999996</v>
      </c>
      <c r="I16" s="7"/>
      <c r="J16" s="8"/>
    </row>
    <row r="17" spans="2:10" ht="13.5">
      <c r="B17" t="s">
        <v>48</v>
      </c>
      <c r="C17">
        <v>2806</v>
      </c>
      <c r="D17">
        <v>2200</v>
      </c>
      <c r="E17" s="7">
        <f t="shared" si="2"/>
        <v>6.1732</v>
      </c>
      <c r="F17">
        <v>8</v>
      </c>
      <c r="G17">
        <f>Sheet1!B15</f>
        <v>2.2</v>
      </c>
      <c r="H17" s="8">
        <f t="shared" si="1"/>
        <v>108.64832</v>
      </c>
      <c r="I17" s="7"/>
      <c r="J17" s="8"/>
    </row>
    <row r="18" spans="2:10" ht="13.5">
      <c r="B18" t="s">
        <v>49</v>
      </c>
      <c r="C18">
        <v>3000</v>
      </c>
      <c r="D18">
        <v>2200</v>
      </c>
      <c r="E18" s="7">
        <f t="shared" si="2"/>
        <v>6.6</v>
      </c>
      <c r="F18">
        <v>8</v>
      </c>
      <c r="G18">
        <v>2.2</v>
      </c>
      <c r="H18" s="8">
        <f t="shared" si="1"/>
        <v>116.16</v>
      </c>
      <c r="I18" s="7"/>
      <c r="J18" s="8"/>
    </row>
    <row r="19" spans="2:10" ht="13.5">
      <c r="B19" t="s">
        <v>32</v>
      </c>
      <c r="C19">
        <v>2806</v>
      </c>
      <c r="D19">
        <v>3000</v>
      </c>
      <c r="E19" s="7">
        <f t="shared" si="2"/>
        <v>8.418</v>
      </c>
      <c r="F19">
        <v>8</v>
      </c>
      <c r="G19">
        <f>Sheet1!B18</f>
        <v>0.8</v>
      </c>
      <c r="H19" s="8">
        <f t="shared" si="1"/>
        <v>53.8752</v>
      </c>
      <c r="I19" s="7"/>
      <c r="J19" s="8"/>
    </row>
    <row r="20" spans="2:10" ht="13.5">
      <c r="B20" t="s">
        <v>34</v>
      </c>
      <c r="C20">
        <v>2806</v>
      </c>
      <c r="D20">
        <v>3000</v>
      </c>
      <c r="E20" s="7">
        <f t="shared" si="2"/>
        <v>8.418</v>
      </c>
      <c r="F20">
        <v>8</v>
      </c>
      <c r="G20">
        <v>0.3</v>
      </c>
      <c r="H20" s="8">
        <f t="shared" si="1"/>
        <v>20.2032</v>
      </c>
      <c r="I20" s="7"/>
      <c r="J20" s="8"/>
    </row>
    <row r="21" spans="5:10" ht="13.5">
      <c r="E21" s="7"/>
      <c r="H21" s="8"/>
      <c r="I21" s="7"/>
      <c r="J21" s="8"/>
    </row>
    <row r="22" spans="5:11" ht="13.5">
      <c r="E22" s="7"/>
      <c r="G22" t="s">
        <v>33</v>
      </c>
      <c r="H22" s="8">
        <f>SUM(H13:H20)</f>
        <v>347.382024</v>
      </c>
      <c r="I22" s="8">
        <f>0.36*F13*I13*J13</f>
        <v>106.672896</v>
      </c>
      <c r="J22" s="8"/>
      <c r="K22" s="8">
        <f>H22+I22</f>
        <v>454.05492</v>
      </c>
    </row>
    <row r="23" spans="5:10" ht="13.5">
      <c r="E23" s="7"/>
      <c r="H23" s="8"/>
      <c r="I23" s="7"/>
      <c r="J23" s="8"/>
    </row>
    <row r="24" spans="1:11" ht="13.5">
      <c r="A24" s="4" t="s">
        <v>50</v>
      </c>
      <c r="E24" s="7"/>
      <c r="H24" s="8"/>
      <c r="I24" s="7"/>
      <c r="J24" s="8"/>
      <c r="K24" s="8">
        <f>SUM(K11:K22)</f>
        <v>1178.2795199999998</v>
      </c>
    </row>
    <row r="25" spans="5:10" ht="13.5">
      <c r="E25" s="7"/>
      <c r="H25" s="8"/>
      <c r="I25" s="7"/>
      <c r="J25" s="8"/>
    </row>
    <row r="26" spans="5:10" ht="13.5">
      <c r="E26" s="7"/>
      <c r="H26" s="8"/>
      <c r="I26" s="7"/>
      <c r="J26" s="8"/>
    </row>
    <row r="27" spans="5:10" ht="13.5">
      <c r="E27" s="7"/>
      <c r="H27" s="8"/>
      <c r="I27" s="7"/>
      <c r="J27" s="8"/>
    </row>
    <row r="28" spans="5:10" ht="13.5">
      <c r="E28" s="7"/>
      <c r="H28" s="8"/>
      <c r="I28" s="7"/>
      <c r="J28" s="8"/>
    </row>
    <row r="29" spans="5:10" ht="13.5">
      <c r="E29" s="7"/>
      <c r="H29" s="8"/>
      <c r="I29" s="7"/>
      <c r="J29" s="8"/>
    </row>
    <row r="30" spans="5:10" ht="13.5">
      <c r="E30" s="7"/>
      <c r="H30" s="8"/>
      <c r="I30" s="7"/>
      <c r="J30" s="8"/>
    </row>
    <row r="31" spans="5:11" ht="13.5">
      <c r="E31" s="7"/>
      <c r="H31" s="8"/>
      <c r="I31" s="8"/>
      <c r="J31" s="8"/>
      <c r="K31" s="8"/>
    </row>
    <row r="32" spans="5:10" ht="13.5">
      <c r="E32" s="7"/>
      <c r="I32" s="7"/>
      <c r="J32" s="8"/>
    </row>
    <row r="33" spans="5:10" ht="13.5">
      <c r="E33" s="7"/>
      <c r="H33" s="8"/>
      <c r="I33" s="7"/>
      <c r="J33" s="8"/>
    </row>
    <row r="34" spans="5:10" ht="13.5">
      <c r="E34" s="7"/>
      <c r="H34" s="8"/>
      <c r="I34" s="7"/>
      <c r="J34" s="8"/>
    </row>
    <row r="35" spans="5:10" ht="13.5">
      <c r="E35" s="7"/>
      <c r="H35" s="8"/>
      <c r="I35" s="7"/>
      <c r="J35" s="8"/>
    </row>
    <row r="36" spans="5:10" ht="13.5">
      <c r="E36" s="7"/>
      <c r="H36" s="8"/>
      <c r="I36" s="7"/>
      <c r="J36" s="8"/>
    </row>
    <row r="37" spans="5:10" ht="13.5">
      <c r="E37" s="7"/>
      <c r="H37" s="8"/>
      <c r="I37" s="7"/>
      <c r="J37" s="8"/>
    </row>
    <row r="38" spans="5:10" ht="13.5">
      <c r="E38" s="7"/>
      <c r="H38" s="8"/>
      <c r="I38" s="7"/>
      <c r="J38" s="8"/>
    </row>
    <row r="39" spans="5:10" ht="13.5">
      <c r="E39" s="7"/>
      <c r="H39" s="8"/>
      <c r="I39" s="7"/>
      <c r="J39" s="8"/>
    </row>
    <row r="40" spans="5:10" ht="13.5">
      <c r="E40" s="7"/>
      <c r="H40" s="8"/>
      <c r="I40" s="7"/>
      <c r="J40" s="8"/>
    </row>
    <row r="41" spans="5:10" ht="13.5">
      <c r="E41" s="7"/>
      <c r="I41" s="7"/>
      <c r="J41" s="8"/>
    </row>
    <row r="42" spans="5:11" ht="13.5">
      <c r="E42" s="7"/>
      <c r="H42" s="8"/>
      <c r="I42" s="8"/>
      <c r="J42" s="8"/>
      <c r="K42" s="8"/>
    </row>
    <row r="43" spans="5:10" ht="13.5">
      <c r="E43" s="7"/>
      <c r="I43" s="7"/>
      <c r="J43" s="8"/>
    </row>
    <row r="44" spans="5:10" ht="13.5">
      <c r="E44" s="7"/>
      <c r="H44" s="8"/>
      <c r="I44" s="7"/>
      <c r="J44" s="8"/>
    </row>
    <row r="45" spans="5:10" ht="13.5">
      <c r="E45" s="7"/>
      <c r="H45" s="8"/>
      <c r="I45" s="7"/>
      <c r="J45" s="8"/>
    </row>
    <row r="46" spans="5:10" ht="13.5">
      <c r="E46" s="7"/>
      <c r="H46" s="8"/>
      <c r="I46" s="7"/>
      <c r="J46" s="8"/>
    </row>
    <row r="47" spans="5:10" ht="13.5">
      <c r="E47" s="7"/>
      <c r="H47" s="8"/>
      <c r="I47" s="7"/>
      <c r="J47" s="8"/>
    </row>
    <row r="48" spans="5:10" ht="13.5">
      <c r="E48" s="7"/>
      <c r="H48" s="8"/>
      <c r="I48" s="7"/>
      <c r="J48" s="8"/>
    </row>
    <row r="49" spans="5:10" ht="13.5">
      <c r="E49" s="7"/>
      <c r="H49" s="8"/>
      <c r="I49" s="7"/>
      <c r="J49" s="8"/>
    </row>
    <row r="50" spans="5:10" ht="13.5">
      <c r="E50" s="7"/>
      <c r="H50" s="8"/>
      <c r="I50" s="7"/>
      <c r="J50" s="8"/>
    </row>
    <row r="51" spans="9:10" ht="13.5">
      <c r="I51" s="7"/>
      <c r="J51" s="8"/>
    </row>
    <row r="52" spans="8:11" ht="13.5">
      <c r="H52" s="8"/>
      <c r="I52" s="8"/>
      <c r="J52" s="8"/>
      <c r="K52" s="8"/>
    </row>
    <row r="53" spans="9:10" ht="13.5">
      <c r="I53" s="7"/>
      <c r="J53" s="8"/>
    </row>
    <row r="54" spans="8:10" ht="13.5">
      <c r="H54" s="8"/>
      <c r="I54" s="7"/>
      <c r="J54" s="8"/>
    </row>
    <row r="55" spans="8:10" ht="13.5">
      <c r="H55" s="8"/>
      <c r="I55" s="7"/>
      <c r="J55" s="8"/>
    </row>
    <row r="56" spans="8:10" ht="13.5">
      <c r="H56" s="8"/>
      <c r="I56" s="7"/>
      <c r="J56" s="8"/>
    </row>
    <row r="57" spans="8:10" ht="13.5">
      <c r="H57" s="8"/>
      <c r="I57" s="7"/>
      <c r="J57" s="8"/>
    </row>
    <row r="58" spans="8:10" ht="13.5">
      <c r="H58" s="8"/>
      <c r="I58" s="7"/>
      <c r="J58" s="8"/>
    </row>
    <row r="59" spans="8:10" ht="13.5">
      <c r="H59" s="8"/>
      <c r="I59" s="7"/>
      <c r="J59" s="8"/>
    </row>
    <row r="60" spans="8:10" ht="13.5">
      <c r="H60" s="8"/>
      <c r="I60" s="7"/>
      <c r="J60" s="8"/>
    </row>
    <row r="61" spans="9:10" ht="13.5">
      <c r="I61" s="7"/>
      <c r="J61" s="8"/>
    </row>
    <row r="62" spans="8:11" ht="13.5">
      <c r="H62" s="8"/>
      <c r="I62" s="8"/>
      <c r="J62" s="8"/>
      <c r="K62" s="8"/>
    </row>
    <row r="63" spans="9:10" ht="13.5">
      <c r="I63" s="7"/>
      <c r="J63" s="8"/>
    </row>
    <row r="64" spans="8:10" ht="13.5">
      <c r="H64" s="8"/>
      <c r="I64" s="7"/>
      <c r="J64" s="8"/>
    </row>
    <row r="65" spans="8:10" ht="13.5">
      <c r="H65" s="8"/>
      <c r="I65" s="7"/>
      <c r="J65" s="8"/>
    </row>
    <row r="66" spans="8:10" ht="13.5">
      <c r="H66" s="8"/>
      <c r="I66" s="7"/>
      <c r="J66" s="8"/>
    </row>
    <row r="67" spans="8:10" ht="13.5">
      <c r="H67" s="8"/>
      <c r="I67" s="7"/>
      <c r="J67" s="8"/>
    </row>
    <row r="68" spans="8:10" ht="13.5">
      <c r="H68" s="8"/>
      <c r="I68" s="7"/>
      <c r="J68" s="8"/>
    </row>
    <row r="69" spans="8:10" ht="13.5">
      <c r="H69" s="8"/>
      <c r="I69" s="7"/>
      <c r="J69" s="8"/>
    </row>
    <row r="70" spans="8:10" ht="13.5">
      <c r="H70" s="8"/>
      <c r="I70" s="7"/>
      <c r="J70" s="8"/>
    </row>
    <row r="71" spans="9:10" ht="13.5">
      <c r="I71" s="7"/>
      <c r="J71" s="8"/>
    </row>
    <row r="72" spans="8:11" ht="13.5">
      <c r="H72" s="8"/>
      <c r="I72" s="8"/>
      <c r="J72" s="8"/>
      <c r="K72" s="8"/>
    </row>
    <row r="73" spans="9:10" ht="13.5">
      <c r="I73" s="7"/>
      <c r="J73" s="8"/>
    </row>
    <row r="74" spans="8:10" ht="13.5">
      <c r="H74" s="8"/>
      <c r="I74" s="7"/>
      <c r="J74" s="8"/>
    </row>
    <row r="75" spans="8:10" ht="13.5">
      <c r="H75" s="8"/>
      <c r="I75" s="7"/>
      <c r="J75" s="8"/>
    </row>
    <row r="76" spans="8:10" ht="13.5">
      <c r="H76" s="8"/>
      <c r="I76" s="7"/>
      <c r="J76" s="8"/>
    </row>
    <row r="77" spans="8:10" ht="13.5">
      <c r="H77" s="8"/>
      <c r="I77" s="7"/>
      <c r="J77" s="8"/>
    </row>
    <row r="78" spans="8:10" ht="13.5">
      <c r="H78" s="8"/>
      <c r="I78" s="7"/>
      <c r="J78" s="8"/>
    </row>
    <row r="79" spans="8:10" ht="13.5">
      <c r="H79" s="8"/>
      <c r="I79" s="7"/>
      <c r="J79" s="8"/>
    </row>
    <row r="80" spans="8:10" ht="13.5">
      <c r="H80" s="8"/>
      <c r="I80" s="7"/>
      <c r="J80" s="8"/>
    </row>
    <row r="81" spans="9:10" ht="13.5">
      <c r="I81" s="7"/>
      <c r="J81" s="8"/>
    </row>
    <row r="82" spans="8:11" ht="13.5">
      <c r="H82" s="8"/>
      <c r="I82" s="8"/>
      <c r="J82" s="8"/>
      <c r="K82" s="8"/>
    </row>
    <row r="83" spans="9:10" ht="13.5">
      <c r="I83" s="7"/>
      <c r="J83" s="8"/>
    </row>
    <row r="84" spans="8:10" ht="13.5">
      <c r="H84" s="8"/>
      <c r="I84" s="7"/>
      <c r="J84" s="8"/>
    </row>
    <row r="85" spans="8:10" ht="13.5">
      <c r="H85" s="8"/>
      <c r="I85" s="7"/>
      <c r="J85" s="8"/>
    </row>
    <row r="86" spans="8:9" ht="13.5">
      <c r="H86" s="8"/>
      <c r="I86" s="7"/>
    </row>
    <row r="87" spans="8:9" ht="13.5">
      <c r="H87" s="8"/>
      <c r="I87" s="7"/>
    </row>
    <row r="88" ht="13.5">
      <c r="I88" s="7"/>
    </row>
    <row r="89" spans="8:11" ht="13.5">
      <c r="H89" s="8"/>
      <c r="I89" s="8"/>
      <c r="K89" s="8"/>
    </row>
    <row r="94" ht="13.5">
      <c r="J94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Internode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Rumm</dc:creator>
  <cp:keywords/>
  <dc:description/>
  <cp:lastModifiedBy>John Rumm</cp:lastModifiedBy>
  <dcterms:created xsi:type="dcterms:W3CDTF">2004-01-24T18:23:25Z</dcterms:created>
  <dcterms:modified xsi:type="dcterms:W3CDTF">2009-03-13T03:00:53Z</dcterms:modified>
  <cp:category/>
  <cp:version/>
  <cp:contentType/>
  <cp:contentStatus/>
</cp:coreProperties>
</file>